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gbenga1\Desktop\gbenga desktop\Enville pic 2019\Unity Bank\"/>
    </mc:Choice>
  </mc:AlternateContent>
  <bookViews>
    <workbookView xWindow="480" yWindow="120" windowWidth="18195" windowHeight="85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D113" i="1" l="1"/>
  <c r="D114" i="1"/>
  <c r="D112" i="1"/>
  <c r="D108" i="1"/>
  <c r="D109" i="1"/>
  <c r="D110" i="1"/>
  <c r="D107" i="1"/>
  <c r="D105" i="1"/>
  <c r="D104" i="1"/>
  <c r="D103" i="1"/>
  <c r="D102" i="1"/>
  <c r="D101" i="1"/>
  <c r="D100" i="1"/>
  <c r="D93" i="1"/>
  <c r="D94" i="1"/>
  <c r="D95" i="1"/>
  <c r="D96" i="1"/>
  <c r="D97" i="1"/>
  <c r="D92" i="1"/>
  <c r="E53" i="1"/>
  <c r="E52" i="1"/>
  <c r="E51" i="1"/>
  <c r="E50" i="1"/>
  <c r="E49" i="1"/>
  <c r="E48" i="1"/>
  <c r="C58" i="1"/>
  <c r="C57" i="1"/>
  <c r="C56" i="1"/>
  <c r="C55" i="1"/>
  <c r="C53" i="1"/>
  <c r="C52" i="1"/>
  <c r="C51" i="1"/>
  <c r="C50" i="1"/>
  <c r="C49" i="1"/>
  <c r="C48" i="1"/>
  <c r="G21" i="1"/>
  <c r="G20" i="1"/>
  <c r="G19" i="1"/>
  <c r="G17" i="1"/>
  <c r="G16" i="1"/>
  <c r="G15" i="1"/>
  <c r="G14" i="1"/>
  <c r="G12" i="1"/>
  <c r="G11" i="1"/>
  <c r="G10" i="1"/>
  <c r="G9" i="1"/>
  <c r="G8" i="1"/>
  <c r="G7" i="1"/>
  <c r="E12" i="1"/>
  <c r="E11" i="1"/>
  <c r="E10" i="1"/>
  <c r="E9" i="1"/>
  <c r="E8" i="1"/>
  <c r="E7" i="1"/>
  <c r="C27" i="1" l="1"/>
  <c r="E79" i="1" l="1"/>
  <c r="C79" i="1"/>
  <c r="E67" i="1"/>
  <c r="C67" i="1"/>
  <c r="C80" i="1" s="1"/>
  <c r="C82" i="1" s="1"/>
  <c r="G39" i="1"/>
  <c r="E39" i="1"/>
  <c r="C39" i="1"/>
  <c r="G27" i="1"/>
  <c r="E27" i="1"/>
  <c r="C40" i="1" l="1"/>
  <c r="G40" i="1"/>
  <c r="E40" i="1"/>
  <c r="E80" i="1"/>
  <c r="E82" i="1" s="1"/>
</calcChain>
</file>

<file path=xl/sharedStrings.xml><?xml version="1.0" encoding="utf-8"?>
<sst xmlns="http://schemas.openxmlformats.org/spreadsheetml/2006/main" count="145" uniqueCount="62">
  <si>
    <t>REVENUE</t>
  </si>
  <si>
    <t>NATIONAL DIPLOMA</t>
  </si>
  <si>
    <t>DEPARTMENTS</t>
  </si>
  <si>
    <t>POPULATION</t>
  </si>
  <si>
    <t>BUSINESS ADMINISTRATION</t>
  </si>
  <si>
    <t>COMPUTER SCIENCE</t>
  </si>
  <si>
    <t xml:space="preserve"> SOFTWARE ENGINEERING</t>
  </si>
  <si>
    <t>ELECTRICAL ELECTRONIC</t>
  </si>
  <si>
    <t>COMPUTER ENGINEERING</t>
  </si>
  <si>
    <t>ENVIRONMENTAL AND SAFETY MGT</t>
  </si>
  <si>
    <t>HIGHER NATIONAL DIPLOMA:</t>
  </si>
  <si>
    <t>OTHER INCOME-HOSTEL</t>
  </si>
  <si>
    <t>OTHER INCOME-COACHING CLASSES</t>
  </si>
  <si>
    <t>OTHER INCOME-SHORT COURSES</t>
  </si>
  <si>
    <t>OTHER INCOME ENVILLE ENVIRONMENTAL CONSULTANTS LTD</t>
  </si>
  <si>
    <t>TOTAL REVENUE</t>
  </si>
  <si>
    <t>EXPENDITURE</t>
  </si>
  <si>
    <t>SALARIES AND WAGES</t>
  </si>
  <si>
    <t>POSTAGE/TELEPHONE</t>
  </si>
  <si>
    <t>ELECTRICITY AND SANITATION</t>
  </si>
  <si>
    <t>STATIONERY PER SEMESTER</t>
  </si>
  <si>
    <t>DESKS,BENCH AND TABLES REPAIR</t>
  </si>
  <si>
    <t>GENERATOR SET- FUELLING AND REPAIRS</t>
  </si>
  <si>
    <t>REPAIRS AND MAINTEANACE</t>
  </si>
  <si>
    <t>ADVERTISMENT</t>
  </si>
  <si>
    <t>TOTAL EXPENDITURE</t>
  </si>
  <si>
    <t>NET CASH FLOW FROM OPERATION</t>
  </si>
  <si>
    <t>LOAN REPAYMENT</t>
  </si>
  <si>
    <t>NET CASH FLOW AFTER LOAN REPAYMENT</t>
  </si>
  <si>
    <t>PERIOD:YEAR:2019-2024</t>
  </si>
  <si>
    <t>NEW PROGRAMMES</t>
  </si>
  <si>
    <r>
      <t>SCI</t>
    </r>
    <r>
      <rPr>
        <sz val="9"/>
        <color theme="1"/>
        <rFont val="Calibri"/>
        <family val="2"/>
        <scheme val="minor"/>
      </rPr>
      <t>ENCE LABOURATORY TECHNOLOGY</t>
    </r>
  </si>
  <si>
    <t>ENVIRONMENTAL TECHNOLOGY</t>
  </si>
  <si>
    <t>SCIENCE LABOURATORY TECHNOLOGY</t>
  </si>
  <si>
    <t>2022-2023</t>
  </si>
  <si>
    <t>2023-2024</t>
  </si>
  <si>
    <t>EXPLANATION NOTE</t>
  </si>
  <si>
    <t>OTHER INCOME</t>
  </si>
  <si>
    <t>SOURCES</t>
  </si>
  <si>
    <t>CHARGES PER STUDENT</t>
  </si>
  <si>
    <t>TOTAL INCOME</t>
  </si>
  <si>
    <t>2020-2021</t>
  </si>
  <si>
    <t>OTHER INCOME-HOSTEL FEE</t>
  </si>
  <si>
    <t>HIGHER NATIONAL DIPLOMA</t>
  </si>
  <si>
    <t xml:space="preserve">HOSTEL PER STUDENT/SESSION </t>
  </si>
  <si>
    <t>COACHING CLASSES PER STUDENT</t>
  </si>
  <si>
    <t>SHORT COURSES PER STUDENT</t>
  </si>
  <si>
    <t>2019-2020</t>
  </si>
  <si>
    <t>2021-2022</t>
  </si>
  <si>
    <t>INCOME ANALYSIS PER SECTION</t>
  </si>
  <si>
    <t>NEW PROGRAMMES:</t>
  </si>
  <si>
    <t>NATIONAL DIPLOMA:</t>
  </si>
  <si>
    <t>PER SESSION</t>
  </si>
  <si>
    <t>AGRIC TECHNOLOGY</t>
  </si>
  <si>
    <t>PROPRIETRESS DONATION</t>
  </si>
  <si>
    <t>DESCRIPTION</t>
  </si>
  <si>
    <t>20222-2023</t>
  </si>
  <si>
    <t>2024-2025</t>
  </si>
  <si>
    <t>TUITION FEE FOR NATIONAL DIPLOMA 2020-2021 SESSION</t>
  </si>
  <si>
    <t>TUITION FEE 2021-2022</t>
  </si>
  <si>
    <t>HIGHER NATIONAL DIPLOMA:2022-2023</t>
  </si>
  <si>
    <t>ENVILLE INSTITUTE OF MANAGEMENT AND TECHNOLOGY CASH FLOW  FROM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</si>
</sst>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/>
    <xf numFmtId="0" fontId="2" fillId="0" borderId="0" xfId="0" applyFont="1"/>
    <xf numFmtId="0" fontId="1" fillId="0" borderId="0" xfId="0" applyFont="1"/>
    <xf numFmtId="0" fontId="1" fillId="0" borderId="3" xfId="0" applyFont="1" applyBorder="1"/>
    <xf numFmtId="0" fontId="1" fillId="0" borderId="5" xfId="0" applyFont="1" applyBorder="1"/>
    <xf numFmtId="0" fontId="2" fillId="0" borderId="2" xfId="0" applyFont="1" applyBorder="1"/>
    <xf numFmtId="0" fontId="2" fillId="0" borderId="6" xfId="0" applyFont="1" applyBorder="1"/>
    <xf numFmtId="3" fontId="2" fillId="0" borderId="2" xfId="0" applyNumberFormat="1" applyFont="1" applyBorder="1"/>
    <xf numFmtId="0" fontId="2" fillId="0" borderId="2" xfId="0" applyFont="1" applyBorder="1" applyAlignment="1">
      <alignment wrapText="1"/>
    </xf>
    <xf numFmtId="3" fontId="1" fillId="0" borderId="2" xfId="0" applyNumberFormat="1" applyFont="1" applyBorder="1"/>
    <xf numFmtId="0" fontId="1" fillId="0" borderId="2" xfId="0" applyFont="1" applyFill="1" applyBorder="1"/>
    <xf numFmtId="0" fontId="2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indent="1"/>
    </xf>
    <xf numFmtId="0" fontId="2" fillId="0" borderId="7" xfId="0" applyFont="1" applyBorder="1" applyAlignment="1">
      <alignment horizontal="left" vertical="top" indent="1"/>
    </xf>
    <xf numFmtId="0" fontId="1" fillId="0" borderId="0" xfId="0" applyFont="1" applyBorder="1"/>
    <xf numFmtId="0" fontId="2" fillId="0" borderId="0" xfId="0" applyFont="1" applyBorder="1" applyAlignment="1">
      <alignment horizontal="left" indent="1"/>
    </xf>
    <xf numFmtId="0" fontId="2" fillId="0" borderId="0" xfId="0" applyFont="1" applyBorder="1"/>
    <xf numFmtId="3" fontId="2" fillId="0" borderId="0" xfId="0" applyNumberFormat="1" applyFont="1" applyBorder="1"/>
    <xf numFmtId="3" fontId="1" fillId="0" borderId="0" xfId="0" applyNumberFormat="1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2" fillId="0" borderId="9" xfId="0" applyFont="1" applyBorder="1"/>
    <xf numFmtId="0" fontId="1" fillId="0" borderId="8" xfId="0" applyFont="1" applyBorder="1" applyAlignment="1">
      <alignment horizontal="left" indent="1"/>
    </xf>
    <xf numFmtId="0" fontId="1" fillId="0" borderId="10" xfId="0" applyFont="1" applyBorder="1" applyAlignment="1">
      <alignment horizontal="left" indent="1"/>
    </xf>
    <xf numFmtId="0" fontId="1" fillId="0" borderId="8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2019-2020</c:v>
                </c:pt>
              </c:strCache>
            </c:strRef>
          </c:tx>
          <c:invertIfNegative val="0"/>
          <c:cat>
            <c:strRef>
              <c:f>Sheet2!$A$2:$A$7</c:f>
              <c:strCache>
                <c:ptCount val="6"/>
                <c:pt idx="0">
                  <c:v>BUSINESS ADMINISTRATION</c:v>
                </c:pt>
                <c:pt idx="1">
                  <c:v>COMPUTER SCIENCE</c:v>
                </c:pt>
                <c:pt idx="2">
                  <c:v> SOFTWARE ENGINEERING</c:v>
                </c:pt>
                <c:pt idx="3">
                  <c:v>ELECTRICAL ELECTRONIC</c:v>
                </c:pt>
                <c:pt idx="4">
                  <c:v>COMPUTER ENGINEERING</c:v>
                </c:pt>
                <c:pt idx="5">
                  <c:v>ENVIRONMENTAL AND SAFETY MGT</c:v>
                </c:pt>
              </c:strCache>
            </c:strRef>
          </c:cat>
          <c:val>
            <c:numRef>
              <c:f>Sheet2!$B$2:$B$7</c:f>
              <c:numCache>
                <c:formatCode>General</c:formatCode>
                <c:ptCount val="6"/>
                <c:pt idx="0">
                  <c:v>40</c:v>
                </c:pt>
                <c:pt idx="1">
                  <c:v>30</c:v>
                </c:pt>
                <c:pt idx="2">
                  <c:v>60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2020-2021</c:v>
                </c:pt>
              </c:strCache>
            </c:strRef>
          </c:tx>
          <c:invertIfNegative val="0"/>
          <c:cat>
            <c:strRef>
              <c:f>Sheet2!$A$2:$A$7</c:f>
              <c:strCache>
                <c:ptCount val="6"/>
                <c:pt idx="0">
                  <c:v>BUSINESS ADMINISTRATION</c:v>
                </c:pt>
                <c:pt idx="1">
                  <c:v>COMPUTER SCIENCE</c:v>
                </c:pt>
                <c:pt idx="2">
                  <c:v> SOFTWARE ENGINEERING</c:v>
                </c:pt>
                <c:pt idx="3">
                  <c:v>ELECTRICAL ELECTRONIC</c:v>
                </c:pt>
                <c:pt idx="4">
                  <c:v>COMPUTER ENGINEERING</c:v>
                </c:pt>
                <c:pt idx="5">
                  <c:v>ENVIRONMENTAL AND SAFETY MGT</c:v>
                </c:pt>
              </c:strCache>
            </c:strRef>
          </c:cat>
          <c:val>
            <c:numRef>
              <c:f>Sheet2!$C$2:$C$7</c:f>
              <c:numCache>
                <c:formatCode>General</c:formatCode>
                <c:ptCount val="6"/>
                <c:pt idx="0">
                  <c:v>120</c:v>
                </c:pt>
                <c:pt idx="1">
                  <c:v>70</c:v>
                </c:pt>
                <c:pt idx="2">
                  <c:v>150</c:v>
                </c:pt>
                <c:pt idx="3">
                  <c:v>70</c:v>
                </c:pt>
                <c:pt idx="4">
                  <c:v>70</c:v>
                </c:pt>
                <c:pt idx="5">
                  <c:v>90</c:v>
                </c:pt>
              </c:numCache>
            </c:numRef>
          </c:val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2021-2022</c:v>
                </c:pt>
              </c:strCache>
            </c:strRef>
          </c:tx>
          <c:invertIfNegative val="0"/>
          <c:cat>
            <c:strRef>
              <c:f>Sheet2!$A$2:$A$7</c:f>
              <c:strCache>
                <c:ptCount val="6"/>
                <c:pt idx="0">
                  <c:v>BUSINESS ADMINISTRATION</c:v>
                </c:pt>
                <c:pt idx="1">
                  <c:v>COMPUTER SCIENCE</c:v>
                </c:pt>
                <c:pt idx="2">
                  <c:v> SOFTWARE ENGINEERING</c:v>
                </c:pt>
                <c:pt idx="3">
                  <c:v>ELECTRICAL ELECTRONIC</c:v>
                </c:pt>
                <c:pt idx="4">
                  <c:v>COMPUTER ENGINEERING</c:v>
                </c:pt>
                <c:pt idx="5">
                  <c:v>ENVIRONMENTAL AND SAFETY MGT</c:v>
                </c:pt>
              </c:strCache>
            </c:strRef>
          </c:cat>
          <c:val>
            <c:numRef>
              <c:f>Sheet2!$D$2:$D$7</c:f>
              <c:numCache>
                <c:formatCode>General</c:formatCode>
                <c:ptCount val="6"/>
                <c:pt idx="0" formatCode="#,##0">
                  <c:v>200</c:v>
                </c:pt>
                <c:pt idx="1">
                  <c:v>100</c:v>
                </c:pt>
                <c:pt idx="2">
                  <c:v>180</c:v>
                </c:pt>
                <c:pt idx="3">
                  <c:v>100</c:v>
                </c:pt>
                <c:pt idx="4">
                  <c:v>100</c:v>
                </c:pt>
                <c:pt idx="5">
                  <c:v>180</c:v>
                </c:pt>
              </c:numCache>
            </c:numRef>
          </c:val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2022-2023</c:v>
                </c:pt>
              </c:strCache>
            </c:strRef>
          </c:tx>
          <c:invertIfNegative val="0"/>
          <c:cat>
            <c:strRef>
              <c:f>Sheet2!$A$2:$A$7</c:f>
              <c:strCache>
                <c:ptCount val="6"/>
                <c:pt idx="0">
                  <c:v>BUSINESS ADMINISTRATION</c:v>
                </c:pt>
                <c:pt idx="1">
                  <c:v>COMPUTER SCIENCE</c:v>
                </c:pt>
                <c:pt idx="2">
                  <c:v> SOFTWARE ENGINEERING</c:v>
                </c:pt>
                <c:pt idx="3">
                  <c:v>ELECTRICAL ELECTRONIC</c:v>
                </c:pt>
                <c:pt idx="4">
                  <c:v>COMPUTER ENGINEERING</c:v>
                </c:pt>
                <c:pt idx="5">
                  <c:v>ENVIRONMENTAL AND SAFETY MGT</c:v>
                </c:pt>
              </c:strCache>
            </c:strRef>
          </c:cat>
          <c:val>
            <c:numRef>
              <c:f>Sheet2!$E$2:$E$7</c:f>
              <c:numCache>
                <c:formatCode>General</c:formatCode>
                <c:ptCount val="6"/>
                <c:pt idx="0" formatCode="#,##0">
                  <c:v>200</c:v>
                </c:pt>
                <c:pt idx="1">
                  <c:v>100</c:v>
                </c:pt>
                <c:pt idx="2">
                  <c:v>180</c:v>
                </c:pt>
                <c:pt idx="3">
                  <c:v>100</c:v>
                </c:pt>
                <c:pt idx="4">
                  <c:v>100</c:v>
                </c:pt>
                <c:pt idx="5">
                  <c:v>180</c:v>
                </c:pt>
              </c:numCache>
            </c:numRef>
          </c:val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2023-2024</c:v>
                </c:pt>
              </c:strCache>
            </c:strRef>
          </c:tx>
          <c:invertIfNegative val="0"/>
          <c:cat>
            <c:strRef>
              <c:f>Sheet2!$A$2:$A$7</c:f>
              <c:strCache>
                <c:ptCount val="6"/>
                <c:pt idx="0">
                  <c:v>BUSINESS ADMINISTRATION</c:v>
                </c:pt>
                <c:pt idx="1">
                  <c:v>COMPUTER SCIENCE</c:v>
                </c:pt>
                <c:pt idx="2">
                  <c:v> SOFTWARE ENGINEERING</c:v>
                </c:pt>
                <c:pt idx="3">
                  <c:v>ELECTRICAL ELECTRONIC</c:v>
                </c:pt>
                <c:pt idx="4">
                  <c:v>COMPUTER ENGINEERING</c:v>
                </c:pt>
                <c:pt idx="5">
                  <c:v>ENVIRONMENTAL AND SAFETY MGT</c:v>
                </c:pt>
              </c:strCache>
            </c:strRef>
          </c:cat>
          <c:val>
            <c:numRef>
              <c:f>Sheet2!$F$2:$F$7</c:f>
              <c:numCache>
                <c:formatCode>General</c:formatCode>
                <c:ptCount val="6"/>
                <c:pt idx="0" formatCode="#,##0">
                  <c:v>270</c:v>
                </c:pt>
                <c:pt idx="1">
                  <c:v>130</c:v>
                </c:pt>
                <c:pt idx="2">
                  <c:v>210</c:v>
                </c:pt>
                <c:pt idx="3">
                  <c:v>130</c:v>
                </c:pt>
                <c:pt idx="4">
                  <c:v>130</c:v>
                </c:pt>
                <c:pt idx="5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935440"/>
        <c:axId val="107545120"/>
      </c:barChart>
      <c:catAx>
        <c:axId val="260935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545120"/>
        <c:crosses val="autoZero"/>
        <c:auto val="1"/>
        <c:lblAlgn val="ctr"/>
        <c:lblOffset val="100"/>
        <c:noMultiLvlLbl val="0"/>
      </c:catAx>
      <c:valAx>
        <c:axId val="10754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0935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0</xdr:rowOff>
    </xdr:from>
    <xdr:to>
      <xdr:col>11</xdr:col>
      <xdr:colOff>323850</xdr:colOff>
      <xdr:row>21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>
      <selection activeCell="J4" sqref="J4"/>
    </sheetView>
  </sheetViews>
  <sheetFormatPr defaultRowHeight="15" x14ac:dyDescent="0.25"/>
  <cols>
    <col min="1" max="1" width="31.7109375" customWidth="1"/>
    <col min="2" max="2" width="17.5703125" customWidth="1"/>
    <col min="3" max="3" width="18.85546875" customWidth="1"/>
    <col min="4" max="4" width="12.140625" customWidth="1"/>
    <col min="5" max="5" width="16.85546875" customWidth="1"/>
    <col min="6" max="6" width="11.5703125" customWidth="1"/>
    <col min="7" max="7" width="19.85546875" customWidth="1"/>
  </cols>
  <sheetData>
    <row r="1" spans="1:7" ht="23.25" x14ac:dyDescent="0.35">
      <c r="A1" s="34" t="s">
        <v>61</v>
      </c>
      <c r="B1" s="34"/>
      <c r="C1" s="34"/>
      <c r="D1" s="34"/>
      <c r="E1" s="34"/>
      <c r="F1" s="34"/>
      <c r="G1" s="34"/>
    </row>
    <row r="2" spans="1:7" x14ac:dyDescent="0.25">
      <c r="A2" s="1" t="s">
        <v>29</v>
      </c>
      <c r="B2" s="2"/>
      <c r="C2" s="24"/>
      <c r="D2" s="3"/>
      <c r="E2" s="3"/>
      <c r="F2" s="4"/>
      <c r="G2" s="24"/>
    </row>
    <row r="3" spans="1:7" x14ac:dyDescent="0.25">
      <c r="A3" s="1" t="s">
        <v>0</v>
      </c>
      <c r="B3" s="2"/>
      <c r="C3" s="25" t="s">
        <v>41</v>
      </c>
      <c r="D3" s="3"/>
      <c r="E3" s="3" t="s">
        <v>48</v>
      </c>
      <c r="F3" s="5"/>
      <c r="G3" s="25" t="s">
        <v>56</v>
      </c>
    </row>
    <row r="4" spans="1:7" x14ac:dyDescent="0.25">
      <c r="A4" s="1" t="s">
        <v>1</v>
      </c>
      <c r="B4" s="6"/>
      <c r="C4" s="26"/>
      <c r="D4" s="7"/>
      <c r="E4" s="6"/>
      <c r="F4" s="6"/>
      <c r="G4" s="6"/>
    </row>
    <row r="5" spans="1:7" x14ac:dyDescent="0.25">
      <c r="A5" s="1" t="s">
        <v>2</v>
      </c>
      <c r="B5" s="21" t="s">
        <v>3</v>
      </c>
      <c r="C5" s="21" t="s">
        <v>52</v>
      </c>
      <c r="D5" s="21" t="s">
        <v>3</v>
      </c>
      <c r="E5" s="21" t="s">
        <v>52</v>
      </c>
      <c r="F5" s="21" t="s">
        <v>3</v>
      </c>
      <c r="G5" s="21" t="s">
        <v>52</v>
      </c>
    </row>
    <row r="6" spans="1:7" x14ac:dyDescent="0.25">
      <c r="A6" s="1" t="s">
        <v>51</v>
      </c>
      <c r="B6" s="21"/>
      <c r="C6" s="21"/>
      <c r="D6" s="21"/>
      <c r="E6" s="21"/>
      <c r="F6" s="21"/>
      <c r="G6" s="21"/>
    </row>
    <row r="7" spans="1:7" x14ac:dyDescent="0.25">
      <c r="A7" s="6" t="s">
        <v>4</v>
      </c>
      <c r="B7" s="22">
        <v>40</v>
      </c>
      <c r="C7" s="30">
        <f>40*90000</f>
        <v>3600000</v>
      </c>
      <c r="D7" s="22">
        <v>60</v>
      </c>
      <c r="E7" s="30">
        <f>60*90000</f>
        <v>5400000</v>
      </c>
      <c r="F7" s="30">
        <v>100</v>
      </c>
      <c r="G7" s="30">
        <f>100*90000</f>
        <v>9000000</v>
      </c>
    </row>
    <row r="8" spans="1:7" x14ac:dyDescent="0.25">
      <c r="A8" s="6" t="s">
        <v>5</v>
      </c>
      <c r="B8" s="22">
        <v>30</v>
      </c>
      <c r="C8" s="30">
        <f>30*90000</f>
        <v>2700000</v>
      </c>
      <c r="D8" s="22">
        <v>35</v>
      </c>
      <c r="E8" s="30">
        <f>35*90000</f>
        <v>3150000</v>
      </c>
      <c r="F8" s="22">
        <v>50</v>
      </c>
      <c r="G8" s="30">
        <f>50*90000</f>
        <v>4500000</v>
      </c>
    </row>
    <row r="9" spans="1:7" x14ac:dyDescent="0.25">
      <c r="A9" s="6" t="s">
        <v>6</v>
      </c>
      <c r="B9" s="22">
        <v>60</v>
      </c>
      <c r="C9" s="30">
        <f>60*90000</f>
        <v>5400000</v>
      </c>
      <c r="D9" s="22">
        <v>75</v>
      </c>
      <c r="E9" s="30">
        <f>75*90000</f>
        <v>6750000</v>
      </c>
      <c r="F9" s="22">
        <v>90</v>
      </c>
      <c r="G9" s="30">
        <f>90*90000</f>
        <v>8100000</v>
      </c>
    </row>
    <row r="10" spans="1:7" x14ac:dyDescent="0.25">
      <c r="A10" s="6" t="s">
        <v>7</v>
      </c>
      <c r="B10" s="22">
        <v>30</v>
      </c>
      <c r="C10" s="30">
        <f>30*90000</f>
        <v>2700000</v>
      </c>
      <c r="D10" s="22">
        <v>35</v>
      </c>
      <c r="E10" s="30">
        <f>35*90000</f>
        <v>3150000</v>
      </c>
      <c r="F10" s="22">
        <v>50</v>
      </c>
      <c r="G10" s="30">
        <f>50*90000</f>
        <v>4500000</v>
      </c>
    </row>
    <row r="11" spans="1:7" x14ac:dyDescent="0.25">
      <c r="A11" s="6" t="s">
        <v>8</v>
      </c>
      <c r="B11" s="22">
        <v>30</v>
      </c>
      <c r="C11" s="30">
        <f t="shared" ref="C11:C12" si="0">30*90000</f>
        <v>2700000</v>
      </c>
      <c r="D11" s="22">
        <v>35</v>
      </c>
      <c r="E11" s="30">
        <f>35*90000</f>
        <v>3150000</v>
      </c>
      <c r="F11" s="22">
        <v>50</v>
      </c>
      <c r="G11" s="30">
        <f>50*90000</f>
        <v>4500000</v>
      </c>
    </row>
    <row r="12" spans="1:7" x14ac:dyDescent="0.25">
      <c r="A12" s="6" t="s">
        <v>9</v>
      </c>
      <c r="B12" s="22">
        <v>30</v>
      </c>
      <c r="C12" s="30">
        <f t="shared" si="0"/>
        <v>2700000</v>
      </c>
      <c r="D12" s="22">
        <v>45</v>
      </c>
      <c r="E12" s="30">
        <f>45*90000</f>
        <v>4050000</v>
      </c>
      <c r="F12" s="22">
        <v>90</v>
      </c>
      <c r="G12" s="30">
        <f>90*90000</f>
        <v>8100000</v>
      </c>
    </row>
    <row r="13" spans="1:7" x14ac:dyDescent="0.25">
      <c r="A13" s="1" t="s">
        <v>10</v>
      </c>
      <c r="B13" s="22"/>
      <c r="C13" s="22"/>
      <c r="D13" s="22"/>
      <c r="E13" s="22"/>
      <c r="F13" s="22"/>
      <c r="G13" s="22"/>
    </row>
    <row r="14" spans="1:7" x14ac:dyDescent="0.25">
      <c r="A14" s="6" t="s">
        <v>4</v>
      </c>
      <c r="B14" s="22"/>
      <c r="C14" s="22"/>
      <c r="D14" s="22"/>
      <c r="E14" s="30"/>
      <c r="F14" s="22">
        <v>40</v>
      </c>
      <c r="G14" s="30">
        <f>40*90000</f>
        <v>3600000</v>
      </c>
    </row>
    <row r="15" spans="1:7" x14ac:dyDescent="0.25">
      <c r="A15" s="6" t="s">
        <v>5</v>
      </c>
      <c r="B15" s="22"/>
      <c r="C15" s="22"/>
      <c r="D15" s="22"/>
      <c r="E15" s="30"/>
      <c r="F15" s="22">
        <v>30</v>
      </c>
      <c r="G15" s="30">
        <f>30*90000</f>
        <v>2700000</v>
      </c>
    </row>
    <row r="16" spans="1:7" x14ac:dyDescent="0.25">
      <c r="A16" s="6" t="s">
        <v>7</v>
      </c>
      <c r="B16" s="22"/>
      <c r="C16" s="22"/>
      <c r="D16" s="22"/>
      <c r="E16" s="30"/>
      <c r="F16" s="22">
        <v>30</v>
      </c>
      <c r="G16" s="30">
        <f>30*90000</f>
        <v>2700000</v>
      </c>
    </row>
    <row r="17" spans="1:7" x14ac:dyDescent="0.25">
      <c r="A17" s="6" t="s">
        <v>8</v>
      </c>
      <c r="B17" s="22"/>
      <c r="C17" s="22"/>
      <c r="D17" s="22"/>
      <c r="E17" s="30"/>
      <c r="F17" s="22">
        <v>30</v>
      </c>
      <c r="G17" s="30">
        <f>30*90000</f>
        <v>2700000</v>
      </c>
    </row>
    <row r="18" spans="1:7" x14ac:dyDescent="0.25">
      <c r="A18" s="1" t="s">
        <v>50</v>
      </c>
      <c r="B18" s="22"/>
      <c r="C18" s="22"/>
      <c r="D18" s="22"/>
      <c r="E18" s="30"/>
      <c r="F18" s="22"/>
      <c r="G18" s="30"/>
    </row>
    <row r="19" spans="1:7" x14ac:dyDescent="0.25">
      <c r="A19" s="1" t="s">
        <v>31</v>
      </c>
      <c r="B19" s="22"/>
      <c r="C19" s="22"/>
      <c r="D19" s="22"/>
      <c r="E19" s="30"/>
      <c r="F19" s="21">
        <v>30</v>
      </c>
      <c r="G19" s="30">
        <f>30*90000</f>
        <v>2700000</v>
      </c>
    </row>
    <row r="20" spans="1:7" x14ac:dyDescent="0.25">
      <c r="A20" s="6" t="s">
        <v>53</v>
      </c>
      <c r="B20" s="22"/>
      <c r="C20" s="22"/>
      <c r="D20" s="22"/>
      <c r="E20" s="30"/>
      <c r="F20" s="21">
        <v>30</v>
      </c>
      <c r="G20" s="30">
        <f>30*90000</f>
        <v>2700000</v>
      </c>
    </row>
    <row r="21" spans="1:7" x14ac:dyDescent="0.25">
      <c r="A21" s="6" t="s">
        <v>32</v>
      </c>
      <c r="B21" s="22"/>
      <c r="C21" s="22"/>
      <c r="D21" s="22"/>
      <c r="E21" s="30"/>
      <c r="F21" s="21">
        <v>30</v>
      </c>
      <c r="G21" s="30">
        <f>30*90000</f>
        <v>2700000</v>
      </c>
    </row>
    <row r="22" spans="1:7" x14ac:dyDescent="0.25">
      <c r="A22" s="6" t="s">
        <v>42</v>
      </c>
      <c r="B22" s="22">
        <v>100</v>
      </c>
      <c r="C22" s="30">
        <v>3000000</v>
      </c>
      <c r="D22" s="22">
        <v>100</v>
      </c>
      <c r="E22" s="30">
        <v>3000000</v>
      </c>
      <c r="F22" s="22">
        <v>100</v>
      </c>
      <c r="G22" s="30">
        <v>3000000</v>
      </c>
    </row>
    <row r="23" spans="1:7" x14ac:dyDescent="0.25">
      <c r="A23" s="6" t="s">
        <v>12</v>
      </c>
      <c r="B23" s="22">
        <v>100</v>
      </c>
      <c r="C23" s="30">
        <v>14400000</v>
      </c>
      <c r="D23" s="22">
        <v>100</v>
      </c>
      <c r="E23" s="30">
        <v>14400000</v>
      </c>
      <c r="F23" s="22">
        <v>100</v>
      </c>
      <c r="G23" s="30">
        <v>14400000</v>
      </c>
    </row>
    <row r="24" spans="1:7" x14ac:dyDescent="0.25">
      <c r="A24" s="6" t="s">
        <v>13</v>
      </c>
      <c r="B24" s="22">
        <v>50</v>
      </c>
      <c r="C24" s="30">
        <v>2500000</v>
      </c>
      <c r="D24" s="22">
        <v>50</v>
      </c>
      <c r="E24" s="30">
        <v>2500000</v>
      </c>
      <c r="F24" s="22">
        <v>50</v>
      </c>
      <c r="G24" s="30">
        <v>2500000</v>
      </c>
    </row>
    <row r="25" spans="1:7" ht="24.75" x14ac:dyDescent="0.25">
      <c r="A25" s="9" t="s">
        <v>14</v>
      </c>
      <c r="B25" s="22"/>
      <c r="C25" s="30">
        <v>42000000</v>
      </c>
      <c r="D25" s="22"/>
      <c r="E25" s="30">
        <v>40000000</v>
      </c>
      <c r="F25" s="22"/>
      <c r="G25" s="30">
        <v>35000000</v>
      </c>
    </row>
    <row r="26" spans="1:7" x14ac:dyDescent="0.25">
      <c r="A26" s="9" t="s">
        <v>54</v>
      </c>
      <c r="B26" s="22"/>
      <c r="C26" s="30">
        <v>45000000</v>
      </c>
      <c r="D26" s="22"/>
      <c r="E26" s="30"/>
      <c r="F26" s="22"/>
      <c r="G26" s="30"/>
    </row>
    <row r="27" spans="1:7" x14ac:dyDescent="0.25">
      <c r="A27" s="1" t="s">
        <v>15</v>
      </c>
      <c r="B27" s="22"/>
      <c r="C27" s="31">
        <f>SUM(C7:C26)</f>
        <v>126700000</v>
      </c>
      <c r="D27" s="21"/>
      <c r="E27" s="31">
        <f>SUM(E7:E25)</f>
        <v>85550000</v>
      </c>
      <c r="F27" s="21"/>
      <c r="G27" s="31">
        <f>SUM(G7:G25)</f>
        <v>113400000</v>
      </c>
    </row>
    <row r="28" spans="1:7" x14ac:dyDescent="0.25">
      <c r="A28" s="6"/>
      <c r="B28" s="22"/>
      <c r="C28" s="21"/>
      <c r="D28" s="21"/>
      <c r="E28" s="21"/>
      <c r="F28" s="21"/>
      <c r="G28" s="21"/>
    </row>
    <row r="29" spans="1:7" x14ac:dyDescent="0.25">
      <c r="A29" s="6"/>
      <c r="B29" s="22"/>
      <c r="C29" s="22"/>
      <c r="D29" s="22"/>
      <c r="E29" s="22"/>
      <c r="F29" s="22"/>
      <c r="G29" s="22"/>
    </row>
    <row r="30" spans="1:7" x14ac:dyDescent="0.25">
      <c r="A30" s="1" t="s">
        <v>16</v>
      </c>
      <c r="B30" s="22"/>
      <c r="C30" s="22"/>
      <c r="D30" s="22"/>
      <c r="E30" s="22"/>
      <c r="F30" s="22"/>
      <c r="G30" s="22"/>
    </row>
    <row r="31" spans="1:7" x14ac:dyDescent="0.25">
      <c r="A31" s="6" t="s">
        <v>17</v>
      </c>
      <c r="B31" s="22"/>
      <c r="C31" s="30">
        <v>10320000</v>
      </c>
      <c r="D31" s="22"/>
      <c r="E31" s="30">
        <v>10320000</v>
      </c>
      <c r="F31" s="22"/>
      <c r="G31" s="30">
        <v>10320000</v>
      </c>
    </row>
    <row r="32" spans="1:7" x14ac:dyDescent="0.25">
      <c r="A32" s="6" t="s">
        <v>18</v>
      </c>
      <c r="B32" s="22"/>
      <c r="C32" s="30">
        <v>240000</v>
      </c>
      <c r="D32" s="22"/>
      <c r="E32" s="30">
        <v>240000</v>
      </c>
      <c r="F32" s="22"/>
      <c r="G32" s="30">
        <v>240000</v>
      </c>
    </row>
    <row r="33" spans="1:7" x14ac:dyDescent="0.25">
      <c r="A33" s="6" t="s">
        <v>19</v>
      </c>
      <c r="B33" s="22"/>
      <c r="C33" s="30">
        <v>320000</v>
      </c>
      <c r="D33" s="22"/>
      <c r="E33" s="30">
        <v>320000</v>
      </c>
      <c r="F33" s="22"/>
      <c r="G33" s="30">
        <v>320000</v>
      </c>
    </row>
    <row r="34" spans="1:7" x14ac:dyDescent="0.25">
      <c r="A34" s="6" t="s">
        <v>20</v>
      </c>
      <c r="B34" s="22"/>
      <c r="C34" s="30">
        <v>400000</v>
      </c>
      <c r="D34" s="22"/>
      <c r="E34" s="30">
        <v>400000</v>
      </c>
      <c r="F34" s="22"/>
      <c r="G34" s="30">
        <v>400000</v>
      </c>
    </row>
    <row r="35" spans="1:7" x14ac:dyDescent="0.25">
      <c r="A35" s="6" t="s">
        <v>21</v>
      </c>
      <c r="B35" s="22"/>
      <c r="C35" s="30">
        <v>200000</v>
      </c>
      <c r="D35" s="22"/>
      <c r="E35" s="30">
        <v>200000</v>
      </c>
      <c r="F35" s="22"/>
      <c r="G35" s="30">
        <v>200000</v>
      </c>
    </row>
    <row r="36" spans="1:7" x14ac:dyDescent="0.25">
      <c r="A36" s="6" t="s">
        <v>22</v>
      </c>
      <c r="B36" s="22"/>
      <c r="C36" s="30">
        <v>800000</v>
      </c>
      <c r="D36" s="22"/>
      <c r="E36" s="30">
        <v>800000</v>
      </c>
      <c r="F36" s="22"/>
      <c r="G36" s="30">
        <v>800000</v>
      </c>
    </row>
    <row r="37" spans="1:7" x14ac:dyDescent="0.25">
      <c r="A37" s="6" t="s">
        <v>23</v>
      </c>
      <c r="B37" s="22"/>
      <c r="C37" s="30">
        <v>400000</v>
      </c>
      <c r="D37" s="22"/>
      <c r="E37" s="30">
        <v>400000</v>
      </c>
      <c r="F37" s="22"/>
      <c r="G37" s="30">
        <v>400000</v>
      </c>
    </row>
    <row r="38" spans="1:7" x14ac:dyDescent="0.25">
      <c r="A38" s="6" t="s">
        <v>24</v>
      </c>
      <c r="B38" s="22"/>
      <c r="C38" s="30">
        <v>200000</v>
      </c>
      <c r="D38" s="22"/>
      <c r="E38" s="30">
        <v>200000</v>
      </c>
      <c r="F38" s="22"/>
      <c r="G38" s="30">
        <v>200000</v>
      </c>
    </row>
    <row r="39" spans="1:7" x14ac:dyDescent="0.25">
      <c r="A39" s="1" t="s">
        <v>25</v>
      </c>
      <c r="B39" s="22"/>
      <c r="C39" s="31">
        <f>SUM(C31:C38)</f>
        <v>12880000</v>
      </c>
      <c r="D39" s="21"/>
      <c r="E39" s="31">
        <f>SUM(E31:E38)</f>
        <v>12880000</v>
      </c>
      <c r="F39" s="21"/>
      <c r="G39" s="31">
        <f>SUM(G31:G38)</f>
        <v>12880000</v>
      </c>
    </row>
    <row r="40" spans="1:7" x14ac:dyDescent="0.25">
      <c r="A40" s="1" t="s">
        <v>26</v>
      </c>
      <c r="B40" s="21"/>
      <c r="C40" s="31">
        <f>+C27-C39</f>
        <v>113820000</v>
      </c>
      <c r="D40" s="21"/>
      <c r="E40" s="31">
        <f>+E27-E39</f>
        <v>72670000</v>
      </c>
      <c r="F40" s="21"/>
      <c r="G40" s="31">
        <f>+G27-G39</f>
        <v>100520000</v>
      </c>
    </row>
    <row r="41" spans="1:7" x14ac:dyDescent="0.25">
      <c r="A41" s="2"/>
      <c r="B41" s="32"/>
      <c r="C41" s="32"/>
      <c r="D41" s="32"/>
      <c r="E41" s="32"/>
      <c r="F41" s="32"/>
      <c r="G41" s="32"/>
    </row>
    <row r="42" spans="1:7" x14ac:dyDescent="0.25">
      <c r="A42" s="2"/>
      <c r="B42" s="32"/>
      <c r="C42" s="32"/>
      <c r="D42" s="32"/>
      <c r="E42" s="32"/>
      <c r="F42" s="32"/>
      <c r="G42" s="3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1" t="s">
        <v>29</v>
      </c>
      <c r="B44" s="12"/>
      <c r="C44" s="29"/>
      <c r="D44" s="13"/>
      <c r="E44" s="27"/>
      <c r="F44" s="15"/>
      <c r="G44" s="15"/>
    </row>
    <row r="45" spans="1:7" x14ac:dyDescent="0.25">
      <c r="A45" s="1" t="s">
        <v>0</v>
      </c>
      <c r="B45" s="14"/>
      <c r="C45" s="25" t="s">
        <v>35</v>
      </c>
      <c r="D45" s="16"/>
      <c r="E45" s="28" t="s">
        <v>57</v>
      </c>
      <c r="F45" s="17"/>
      <c r="G45" s="15"/>
    </row>
    <row r="46" spans="1:7" x14ac:dyDescent="0.25">
      <c r="A46" s="1" t="s">
        <v>2</v>
      </c>
      <c r="B46" s="1" t="s">
        <v>3</v>
      </c>
      <c r="C46" s="21" t="s">
        <v>52</v>
      </c>
      <c r="D46" s="1" t="s">
        <v>3</v>
      </c>
      <c r="E46" s="21" t="s">
        <v>52</v>
      </c>
      <c r="F46" s="15"/>
      <c r="G46" s="15"/>
    </row>
    <row r="47" spans="1:7" x14ac:dyDescent="0.25">
      <c r="A47" s="1" t="s">
        <v>1</v>
      </c>
      <c r="B47" s="1"/>
      <c r="C47" s="1"/>
      <c r="D47" s="1"/>
      <c r="E47" s="1"/>
      <c r="F47" s="15"/>
      <c r="G47" s="15"/>
    </row>
    <row r="48" spans="1:7" x14ac:dyDescent="0.25">
      <c r="A48" s="6" t="s">
        <v>4</v>
      </c>
      <c r="B48" s="8">
        <v>100</v>
      </c>
      <c r="C48" s="30">
        <f>100*90000</f>
        <v>9000000</v>
      </c>
      <c r="D48" s="8">
        <v>135</v>
      </c>
      <c r="E48" s="30">
        <f>135*90000</f>
        <v>12150000</v>
      </c>
      <c r="F48" s="18"/>
      <c r="G48" s="18"/>
    </row>
    <row r="49" spans="1:7" x14ac:dyDescent="0.25">
      <c r="A49" s="6" t="s">
        <v>5</v>
      </c>
      <c r="B49" s="6">
        <v>50</v>
      </c>
      <c r="C49" s="30">
        <f>50*90000</f>
        <v>4500000</v>
      </c>
      <c r="D49" s="6">
        <v>65</v>
      </c>
      <c r="E49" s="30">
        <f>65*90000</f>
        <v>5850000</v>
      </c>
      <c r="F49" s="17"/>
      <c r="G49" s="18"/>
    </row>
    <row r="50" spans="1:7" x14ac:dyDescent="0.25">
      <c r="A50" s="6" t="s">
        <v>6</v>
      </c>
      <c r="B50" s="6">
        <v>90</v>
      </c>
      <c r="C50" s="30">
        <f>90*90000</f>
        <v>8100000</v>
      </c>
      <c r="D50" s="6">
        <v>105</v>
      </c>
      <c r="E50" s="30">
        <f>105*90000</f>
        <v>9450000</v>
      </c>
      <c r="F50" s="17"/>
      <c r="G50" s="18"/>
    </row>
    <row r="51" spans="1:7" x14ac:dyDescent="0.25">
      <c r="A51" s="6" t="s">
        <v>7</v>
      </c>
      <c r="B51" s="6">
        <v>50</v>
      </c>
      <c r="C51" s="30">
        <f>50*90000</f>
        <v>4500000</v>
      </c>
      <c r="D51" s="6">
        <v>65</v>
      </c>
      <c r="E51" s="30">
        <f>65*90000</f>
        <v>5850000</v>
      </c>
      <c r="F51" s="17"/>
      <c r="G51" s="18"/>
    </row>
    <row r="52" spans="1:7" x14ac:dyDescent="0.25">
      <c r="A52" s="6" t="s">
        <v>8</v>
      </c>
      <c r="B52" s="6">
        <v>50</v>
      </c>
      <c r="C52" s="30">
        <f>50*90000</f>
        <v>4500000</v>
      </c>
      <c r="D52" s="6">
        <v>65</v>
      </c>
      <c r="E52" s="30">
        <f>65*90000</f>
        <v>5850000</v>
      </c>
      <c r="F52" s="17"/>
      <c r="G52" s="18"/>
    </row>
    <row r="53" spans="1:7" x14ac:dyDescent="0.25">
      <c r="A53" s="6" t="s">
        <v>9</v>
      </c>
      <c r="B53" s="6">
        <v>90</v>
      </c>
      <c r="C53" s="30">
        <f>90*90000</f>
        <v>8100000</v>
      </c>
      <c r="D53" s="6">
        <v>75</v>
      </c>
      <c r="E53" s="30">
        <f>75*90000</f>
        <v>6750000</v>
      </c>
      <c r="F53" s="17"/>
      <c r="G53" s="18"/>
    </row>
    <row r="54" spans="1:7" x14ac:dyDescent="0.25">
      <c r="A54" s="1" t="s">
        <v>10</v>
      </c>
      <c r="B54" s="6"/>
      <c r="C54" s="22"/>
      <c r="D54" s="6"/>
      <c r="E54" s="6"/>
      <c r="F54" s="17"/>
      <c r="G54" s="17"/>
    </row>
    <row r="55" spans="1:7" x14ac:dyDescent="0.25">
      <c r="A55" s="6" t="s">
        <v>4</v>
      </c>
      <c r="B55" s="8">
        <v>40</v>
      </c>
      <c r="C55" s="30">
        <f>40*90000</f>
        <v>3600000</v>
      </c>
      <c r="D55" s="8">
        <v>100</v>
      </c>
      <c r="E55" s="8">
        <v>22000000</v>
      </c>
      <c r="F55" s="18"/>
      <c r="G55" s="18"/>
    </row>
    <row r="56" spans="1:7" x14ac:dyDescent="0.25">
      <c r="A56" s="6" t="s">
        <v>5</v>
      </c>
      <c r="B56" s="6">
        <v>30</v>
      </c>
      <c r="C56" s="30">
        <f>30*90000</f>
        <v>2700000</v>
      </c>
      <c r="D56" s="6">
        <v>60</v>
      </c>
      <c r="E56" s="8">
        <v>13200000</v>
      </c>
      <c r="F56" s="17"/>
      <c r="G56" s="18"/>
    </row>
    <row r="57" spans="1:7" x14ac:dyDescent="0.25">
      <c r="A57" s="6" t="s">
        <v>7</v>
      </c>
      <c r="B57" s="6">
        <v>30</v>
      </c>
      <c r="C57" s="30">
        <f>30*90000</f>
        <v>2700000</v>
      </c>
      <c r="D57" s="6">
        <v>60</v>
      </c>
      <c r="E57" s="8">
        <v>13200000</v>
      </c>
      <c r="F57" s="17"/>
      <c r="G57" s="18"/>
    </row>
    <row r="58" spans="1:7" x14ac:dyDescent="0.25">
      <c r="A58" s="6" t="s">
        <v>8</v>
      </c>
      <c r="B58" s="6">
        <v>30</v>
      </c>
      <c r="C58" s="30">
        <f>30*90000</f>
        <v>2700000</v>
      </c>
      <c r="D58" s="6">
        <v>60</v>
      </c>
      <c r="E58" s="8">
        <v>13200000</v>
      </c>
      <c r="F58" s="17"/>
      <c r="G58" s="18"/>
    </row>
    <row r="59" spans="1:7" x14ac:dyDescent="0.25">
      <c r="A59" s="1" t="s">
        <v>30</v>
      </c>
      <c r="B59" s="6"/>
      <c r="C59" s="8"/>
      <c r="D59" s="6"/>
      <c r="E59" s="8"/>
      <c r="F59" s="17"/>
      <c r="G59" s="18"/>
    </row>
    <row r="60" spans="1:7" x14ac:dyDescent="0.25">
      <c r="A60" s="6" t="s">
        <v>32</v>
      </c>
      <c r="B60" s="6">
        <v>30</v>
      </c>
      <c r="C60" s="8">
        <v>5400000</v>
      </c>
      <c r="D60" s="6">
        <v>40</v>
      </c>
      <c r="E60" s="8">
        <v>7200000</v>
      </c>
      <c r="F60" s="17"/>
      <c r="G60" s="18"/>
    </row>
    <row r="61" spans="1:7" x14ac:dyDescent="0.25">
      <c r="A61" s="6" t="s">
        <v>33</v>
      </c>
      <c r="B61" s="6">
        <v>30</v>
      </c>
      <c r="C61" s="8">
        <v>5400000</v>
      </c>
      <c r="D61" s="6">
        <v>30</v>
      </c>
      <c r="E61" s="8">
        <v>5400000</v>
      </c>
      <c r="F61" s="17"/>
      <c r="G61" s="18"/>
    </row>
    <row r="62" spans="1:7" x14ac:dyDescent="0.25">
      <c r="A62" s="6" t="s">
        <v>53</v>
      </c>
      <c r="B62" s="6">
        <v>30</v>
      </c>
      <c r="C62" s="8">
        <v>5400000</v>
      </c>
      <c r="D62" s="6">
        <v>30</v>
      </c>
      <c r="E62" s="8">
        <v>5400000</v>
      </c>
      <c r="F62" s="17"/>
      <c r="G62" s="18"/>
    </row>
    <row r="63" spans="1:7" x14ac:dyDescent="0.25">
      <c r="A63" s="6" t="s">
        <v>11</v>
      </c>
      <c r="B63" s="8">
        <v>100</v>
      </c>
      <c r="C63" s="8">
        <v>3000000</v>
      </c>
      <c r="D63" s="8">
        <v>100</v>
      </c>
      <c r="E63" s="8">
        <v>3000000</v>
      </c>
      <c r="F63" s="18"/>
      <c r="G63" s="18"/>
    </row>
    <row r="64" spans="1:7" x14ac:dyDescent="0.25">
      <c r="A64" s="6" t="s">
        <v>12</v>
      </c>
      <c r="B64" s="6">
        <v>100</v>
      </c>
      <c r="C64" s="33">
        <v>3000000</v>
      </c>
      <c r="D64" s="6">
        <v>100</v>
      </c>
      <c r="E64" s="33">
        <v>3000000</v>
      </c>
      <c r="F64" s="17"/>
      <c r="G64" s="18"/>
    </row>
    <row r="65" spans="1:7" x14ac:dyDescent="0.25">
      <c r="A65" s="6" t="s">
        <v>13</v>
      </c>
      <c r="B65" s="6">
        <v>50</v>
      </c>
      <c r="C65" s="8">
        <v>2500000</v>
      </c>
      <c r="D65" s="6">
        <v>50</v>
      </c>
      <c r="E65" s="8">
        <v>2500000</v>
      </c>
      <c r="F65" s="17"/>
      <c r="G65" s="18"/>
    </row>
    <row r="66" spans="1:7" ht="24.75" x14ac:dyDescent="0.25">
      <c r="A66" s="9" t="s">
        <v>14</v>
      </c>
      <c r="B66" s="6"/>
      <c r="C66" s="8">
        <v>30000000</v>
      </c>
      <c r="D66" s="6"/>
      <c r="E66" s="8">
        <v>28000000</v>
      </c>
      <c r="F66" s="17"/>
      <c r="G66" s="18"/>
    </row>
    <row r="67" spans="1:7" x14ac:dyDescent="0.25">
      <c r="A67" s="1" t="s">
        <v>15</v>
      </c>
      <c r="B67" s="6"/>
      <c r="C67" s="10">
        <f>SUM(C48:C66)</f>
        <v>105100000</v>
      </c>
      <c r="D67" s="1"/>
      <c r="E67" s="10">
        <f>SUM(E48:E66)</f>
        <v>162000000</v>
      </c>
      <c r="F67" s="15"/>
      <c r="G67" s="19"/>
    </row>
    <row r="68" spans="1:7" x14ac:dyDescent="0.25">
      <c r="A68" s="6"/>
      <c r="B68" s="6"/>
      <c r="C68" s="6"/>
      <c r="D68" s="6"/>
      <c r="E68" s="6"/>
      <c r="F68" s="17"/>
      <c r="G68" s="17"/>
    </row>
    <row r="69" spans="1:7" x14ac:dyDescent="0.25">
      <c r="A69" s="6"/>
      <c r="B69" s="6"/>
      <c r="C69" s="6"/>
      <c r="D69" s="6"/>
      <c r="E69" s="6"/>
      <c r="F69" s="17"/>
      <c r="G69" s="17"/>
    </row>
    <row r="70" spans="1:7" x14ac:dyDescent="0.25">
      <c r="A70" s="1" t="s">
        <v>16</v>
      </c>
      <c r="B70" s="1"/>
      <c r="C70" s="10"/>
      <c r="D70" s="1"/>
      <c r="E70" s="10"/>
      <c r="F70" s="17"/>
      <c r="G70" s="17"/>
    </row>
    <row r="71" spans="1:7" x14ac:dyDescent="0.25">
      <c r="A71" s="6" t="s">
        <v>17</v>
      </c>
      <c r="B71" s="6"/>
      <c r="C71" s="8">
        <v>12720000</v>
      </c>
      <c r="D71" s="6"/>
      <c r="E71" s="8">
        <v>12720000</v>
      </c>
      <c r="F71" s="17"/>
      <c r="G71" s="18"/>
    </row>
    <row r="72" spans="1:7" x14ac:dyDescent="0.25">
      <c r="A72" s="6" t="s">
        <v>18</v>
      </c>
      <c r="B72" s="6"/>
      <c r="C72" s="8">
        <v>240000</v>
      </c>
      <c r="D72" s="6"/>
      <c r="E72" s="8">
        <v>240000</v>
      </c>
      <c r="F72" s="17"/>
      <c r="G72" s="18"/>
    </row>
    <row r="73" spans="1:7" x14ac:dyDescent="0.25">
      <c r="A73" s="6" t="s">
        <v>19</v>
      </c>
      <c r="B73" s="6"/>
      <c r="C73" s="8">
        <v>320000</v>
      </c>
      <c r="D73" s="6"/>
      <c r="E73" s="8">
        <v>320000</v>
      </c>
      <c r="F73" s="17"/>
      <c r="G73" s="18"/>
    </row>
    <row r="74" spans="1:7" x14ac:dyDescent="0.25">
      <c r="A74" s="6" t="s">
        <v>20</v>
      </c>
      <c r="B74" s="6"/>
      <c r="C74" s="8">
        <v>400000</v>
      </c>
      <c r="D74" s="6"/>
      <c r="E74" s="8">
        <v>400000</v>
      </c>
      <c r="F74" s="17"/>
      <c r="G74" s="18"/>
    </row>
    <row r="75" spans="1:7" x14ac:dyDescent="0.25">
      <c r="A75" s="6" t="s">
        <v>21</v>
      </c>
      <c r="B75" s="6"/>
      <c r="C75" s="8">
        <v>200000</v>
      </c>
      <c r="D75" s="6"/>
      <c r="E75" s="8">
        <v>200000</v>
      </c>
      <c r="F75" s="17"/>
      <c r="G75" s="18"/>
    </row>
    <row r="76" spans="1:7" x14ac:dyDescent="0.25">
      <c r="A76" s="6" t="s">
        <v>22</v>
      </c>
      <c r="B76" s="6"/>
      <c r="C76" s="8">
        <v>800000</v>
      </c>
      <c r="D76" s="6"/>
      <c r="E76" s="8">
        <v>800000</v>
      </c>
      <c r="F76" s="17"/>
      <c r="G76" s="18"/>
    </row>
    <row r="77" spans="1:7" x14ac:dyDescent="0.25">
      <c r="A77" s="6" t="s">
        <v>23</v>
      </c>
      <c r="B77" s="6"/>
      <c r="C77" s="8">
        <v>400000</v>
      </c>
      <c r="D77" s="6"/>
      <c r="E77" s="8">
        <v>400000</v>
      </c>
      <c r="F77" s="17"/>
      <c r="G77" s="18"/>
    </row>
    <row r="78" spans="1:7" x14ac:dyDescent="0.25">
      <c r="A78" s="6" t="s">
        <v>24</v>
      </c>
      <c r="B78" s="6"/>
      <c r="C78" s="8">
        <v>200000</v>
      </c>
      <c r="D78" s="6"/>
      <c r="E78" s="8">
        <v>200000</v>
      </c>
      <c r="F78" s="17"/>
      <c r="G78" s="18"/>
    </row>
    <row r="79" spans="1:7" x14ac:dyDescent="0.25">
      <c r="A79" s="1" t="s">
        <v>25</v>
      </c>
      <c r="B79" s="1"/>
      <c r="C79" s="10">
        <f>SUM(C71:C78)</f>
        <v>15280000</v>
      </c>
      <c r="D79" s="1"/>
      <c r="E79" s="10">
        <f>SUM(E71:E78)</f>
        <v>15280000</v>
      </c>
      <c r="F79" s="15"/>
      <c r="G79" s="19"/>
    </row>
    <row r="80" spans="1:7" x14ac:dyDescent="0.25">
      <c r="A80" s="1" t="s">
        <v>26</v>
      </c>
      <c r="B80" s="1"/>
      <c r="C80" s="10">
        <f>+C67-C79</f>
        <v>89820000</v>
      </c>
      <c r="D80" s="1"/>
      <c r="E80" s="10">
        <f>+E67-E79</f>
        <v>146720000</v>
      </c>
      <c r="F80" s="15"/>
      <c r="G80" s="19"/>
    </row>
    <row r="81" spans="1:7" x14ac:dyDescent="0.25">
      <c r="A81" s="1" t="s">
        <v>27</v>
      </c>
      <c r="B81" s="6"/>
      <c r="C81" s="10">
        <v>37500000</v>
      </c>
      <c r="D81" s="6"/>
      <c r="E81" s="10">
        <v>0</v>
      </c>
      <c r="F81" s="17"/>
      <c r="G81" s="19"/>
    </row>
    <row r="82" spans="1:7" x14ac:dyDescent="0.25">
      <c r="A82" s="11" t="s">
        <v>28</v>
      </c>
      <c r="B82" s="1"/>
      <c r="C82" s="10">
        <f>+C80-C81</f>
        <v>52320000</v>
      </c>
      <c r="D82" s="1"/>
      <c r="E82" s="10">
        <f>+E80-E81</f>
        <v>146720000</v>
      </c>
      <c r="F82" s="15"/>
      <c r="G82" s="19"/>
    </row>
    <row r="86" spans="1:7" ht="23.25" x14ac:dyDescent="0.35">
      <c r="A86" s="35" t="s">
        <v>36</v>
      </c>
      <c r="B86" s="35"/>
      <c r="C86" s="35"/>
      <c r="D86" s="35"/>
      <c r="E86" s="35"/>
    </row>
    <row r="87" spans="1:7" x14ac:dyDescent="0.25">
      <c r="A87" s="11" t="s">
        <v>37</v>
      </c>
      <c r="B87" s="20"/>
      <c r="C87" s="20"/>
      <c r="D87" s="20"/>
      <c r="E87" s="20"/>
    </row>
    <row r="88" spans="1:7" x14ac:dyDescent="0.25">
      <c r="A88" s="11" t="s">
        <v>49</v>
      </c>
      <c r="B88" s="20"/>
      <c r="C88" s="20"/>
      <c r="D88" s="20"/>
      <c r="E88" s="20"/>
    </row>
    <row r="89" spans="1:7" x14ac:dyDescent="0.25">
      <c r="A89" s="20"/>
      <c r="B89" s="20"/>
      <c r="C89" s="20"/>
      <c r="D89" s="20"/>
      <c r="E89" s="20"/>
    </row>
    <row r="90" spans="1:7" x14ac:dyDescent="0.25">
      <c r="A90" s="1" t="s">
        <v>38</v>
      </c>
      <c r="B90" s="1" t="s">
        <v>39</v>
      </c>
      <c r="C90" s="21" t="s">
        <v>3</v>
      </c>
      <c r="D90" s="6"/>
      <c r="E90" s="20"/>
    </row>
    <row r="91" spans="1:7" x14ac:dyDescent="0.25">
      <c r="A91" s="6" t="s">
        <v>58</v>
      </c>
      <c r="B91" s="6"/>
      <c r="C91" s="22"/>
      <c r="D91" s="6"/>
      <c r="E91" s="20"/>
    </row>
    <row r="92" spans="1:7" x14ac:dyDescent="0.25">
      <c r="A92" s="6" t="s">
        <v>4</v>
      </c>
      <c r="B92" s="8">
        <v>90000</v>
      </c>
      <c r="C92" s="22">
        <v>40</v>
      </c>
      <c r="D92" s="8">
        <f>C92*B92</f>
        <v>3600000</v>
      </c>
      <c r="E92" s="20"/>
    </row>
    <row r="93" spans="1:7" x14ac:dyDescent="0.25">
      <c r="A93" s="6" t="s">
        <v>5</v>
      </c>
      <c r="B93" s="8">
        <v>90000</v>
      </c>
      <c r="C93" s="22">
        <v>30</v>
      </c>
      <c r="D93" s="8">
        <f t="shared" ref="D93:D97" si="1">C93*B93</f>
        <v>2700000</v>
      </c>
      <c r="E93" s="20"/>
    </row>
    <row r="94" spans="1:7" x14ac:dyDescent="0.25">
      <c r="A94" s="6" t="s">
        <v>6</v>
      </c>
      <c r="B94" s="8">
        <v>90000</v>
      </c>
      <c r="C94" s="22">
        <v>60</v>
      </c>
      <c r="D94" s="8">
        <f t="shared" si="1"/>
        <v>5400000</v>
      </c>
      <c r="E94" s="20"/>
    </row>
    <row r="95" spans="1:7" x14ac:dyDescent="0.25">
      <c r="A95" s="6" t="s">
        <v>7</v>
      </c>
      <c r="B95" s="8">
        <v>90000</v>
      </c>
      <c r="C95" s="22">
        <v>30</v>
      </c>
      <c r="D95" s="8">
        <f t="shared" si="1"/>
        <v>2700000</v>
      </c>
      <c r="E95" s="20"/>
    </row>
    <row r="96" spans="1:7" x14ac:dyDescent="0.25">
      <c r="A96" s="6" t="s">
        <v>8</v>
      </c>
      <c r="B96" s="8">
        <v>90000</v>
      </c>
      <c r="C96" s="22">
        <v>30</v>
      </c>
      <c r="D96" s="8">
        <f t="shared" si="1"/>
        <v>2700000</v>
      </c>
      <c r="E96" s="20"/>
    </row>
    <row r="97" spans="1:5" x14ac:dyDescent="0.25">
      <c r="A97" s="6" t="s">
        <v>9</v>
      </c>
      <c r="B97" s="8">
        <v>90000</v>
      </c>
      <c r="C97" s="22">
        <v>30</v>
      </c>
      <c r="D97" s="8">
        <f t="shared" si="1"/>
        <v>2700000</v>
      </c>
      <c r="E97" s="20"/>
    </row>
    <row r="98" spans="1:5" x14ac:dyDescent="0.25">
      <c r="A98" s="6"/>
      <c r="B98" s="6"/>
      <c r="C98" s="22"/>
      <c r="D98" s="6"/>
      <c r="E98" s="20"/>
    </row>
    <row r="99" spans="1:5" x14ac:dyDescent="0.25">
      <c r="A99" s="23" t="s">
        <v>59</v>
      </c>
      <c r="B99" s="1" t="s">
        <v>39</v>
      </c>
      <c r="C99" s="21" t="s">
        <v>3</v>
      </c>
      <c r="D99" s="1" t="s">
        <v>40</v>
      </c>
      <c r="E99" s="20"/>
    </row>
    <row r="100" spans="1:5" x14ac:dyDescent="0.25">
      <c r="A100" s="6" t="s">
        <v>4</v>
      </c>
      <c r="B100" s="8">
        <v>90000</v>
      </c>
      <c r="C100" s="22">
        <v>60</v>
      </c>
      <c r="D100" s="8">
        <f>C100*B100</f>
        <v>5400000</v>
      </c>
      <c r="E100" s="20"/>
    </row>
    <row r="101" spans="1:5" x14ac:dyDescent="0.25">
      <c r="A101" s="6" t="s">
        <v>5</v>
      </c>
      <c r="B101" s="8">
        <v>90000</v>
      </c>
      <c r="C101" s="22">
        <v>35</v>
      </c>
      <c r="D101" s="8">
        <f t="shared" ref="D101:D114" si="2">C101*B101</f>
        <v>3150000</v>
      </c>
      <c r="E101" s="20"/>
    </row>
    <row r="102" spans="1:5" x14ac:dyDescent="0.25">
      <c r="A102" s="6" t="s">
        <v>6</v>
      </c>
      <c r="B102" s="8">
        <v>90000</v>
      </c>
      <c r="C102" s="22">
        <v>75</v>
      </c>
      <c r="D102" s="8">
        <f t="shared" si="2"/>
        <v>6750000</v>
      </c>
      <c r="E102" s="20"/>
    </row>
    <row r="103" spans="1:5" x14ac:dyDescent="0.25">
      <c r="A103" s="6" t="s">
        <v>7</v>
      </c>
      <c r="B103" s="8">
        <v>90000</v>
      </c>
      <c r="C103" s="22">
        <v>35</v>
      </c>
      <c r="D103" s="8">
        <f t="shared" si="2"/>
        <v>3150000</v>
      </c>
      <c r="E103" s="20"/>
    </row>
    <row r="104" spans="1:5" x14ac:dyDescent="0.25">
      <c r="A104" s="6" t="s">
        <v>8</v>
      </c>
      <c r="B104" s="8">
        <v>90000</v>
      </c>
      <c r="C104" s="22">
        <v>35</v>
      </c>
      <c r="D104" s="8">
        <f t="shared" si="2"/>
        <v>3150000</v>
      </c>
      <c r="E104" s="20"/>
    </row>
    <row r="105" spans="1:5" x14ac:dyDescent="0.25">
      <c r="A105" s="6" t="s">
        <v>9</v>
      </c>
      <c r="B105" s="8">
        <v>90000</v>
      </c>
      <c r="C105" s="22">
        <v>45</v>
      </c>
      <c r="D105" s="8">
        <f t="shared" si="2"/>
        <v>4050000</v>
      </c>
      <c r="E105" s="20"/>
    </row>
    <row r="106" spans="1:5" x14ac:dyDescent="0.25">
      <c r="A106" s="1" t="s">
        <v>60</v>
      </c>
      <c r="B106" s="6"/>
      <c r="C106" s="22"/>
      <c r="D106" s="6"/>
      <c r="E106" s="20"/>
    </row>
    <row r="107" spans="1:5" x14ac:dyDescent="0.25">
      <c r="A107" s="6" t="s">
        <v>4</v>
      </c>
      <c r="B107" s="8">
        <v>90000</v>
      </c>
      <c r="C107" s="22">
        <v>40</v>
      </c>
      <c r="D107" s="8">
        <f t="shared" si="2"/>
        <v>3600000</v>
      </c>
      <c r="E107" s="20"/>
    </row>
    <row r="108" spans="1:5" x14ac:dyDescent="0.25">
      <c r="A108" s="6" t="s">
        <v>5</v>
      </c>
      <c r="B108" s="8">
        <v>90000</v>
      </c>
      <c r="C108" s="22">
        <v>30</v>
      </c>
      <c r="D108" s="8">
        <f t="shared" si="2"/>
        <v>2700000</v>
      </c>
      <c r="E108" s="20"/>
    </row>
    <row r="109" spans="1:5" x14ac:dyDescent="0.25">
      <c r="A109" s="6" t="s">
        <v>7</v>
      </c>
      <c r="B109" s="8">
        <v>90000</v>
      </c>
      <c r="C109" s="22">
        <v>30</v>
      </c>
      <c r="D109" s="8">
        <f t="shared" si="2"/>
        <v>2700000</v>
      </c>
      <c r="E109" s="20"/>
    </row>
    <row r="110" spans="1:5" x14ac:dyDescent="0.25">
      <c r="A110" s="6" t="s">
        <v>8</v>
      </c>
      <c r="B110" s="8">
        <v>90000</v>
      </c>
      <c r="C110" s="22">
        <v>30</v>
      </c>
      <c r="D110" s="8">
        <f t="shared" si="2"/>
        <v>2700000</v>
      </c>
      <c r="E110" s="20"/>
    </row>
    <row r="111" spans="1:5" x14ac:dyDescent="0.25">
      <c r="A111" s="1" t="s">
        <v>30</v>
      </c>
      <c r="B111" s="8">
        <v>90000</v>
      </c>
      <c r="C111" s="22"/>
      <c r="D111" s="8"/>
      <c r="E111" s="20"/>
    </row>
    <row r="112" spans="1:5" x14ac:dyDescent="0.25">
      <c r="A112" s="6" t="s">
        <v>32</v>
      </c>
      <c r="B112" s="8">
        <v>90000</v>
      </c>
      <c r="C112" s="22">
        <v>30</v>
      </c>
      <c r="D112" s="8">
        <f t="shared" si="2"/>
        <v>2700000</v>
      </c>
      <c r="E112" s="20"/>
    </row>
    <row r="113" spans="1:5" x14ac:dyDescent="0.25">
      <c r="A113" s="6" t="s">
        <v>53</v>
      </c>
      <c r="B113" s="8">
        <v>90000</v>
      </c>
      <c r="C113" s="22">
        <v>30</v>
      </c>
      <c r="D113" s="8">
        <f t="shared" si="2"/>
        <v>2700000</v>
      </c>
      <c r="E113" s="20"/>
    </row>
    <row r="114" spans="1:5" x14ac:dyDescent="0.25">
      <c r="A114" s="6" t="s">
        <v>33</v>
      </c>
      <c r="B114" s="8">
        <v>90000</v>
      </c>
      <c r="C114" s="22">
        <v>40</v>
      </c>
      <c r="D114" s="8">
        <f t="shared" si="2"/>
        <v>3600000</v>
      </c>
      <c r="E114" s="20"/>
    </row>
    <row r="115" spans="1:5" x14ac:dyDescent="0.25">
      <c r="A115" s="1" t="s">
        <v>43</v>
      </c>
      <c r="B115" s="6"/>
      <c r="C115" s="22"/>
      <c r="D115" s="6"/>
      <c r="E115" s="20"/>
    </row>
    <row r="116" spans="1:5" x14ac:dyDescent="0.25">
      <c r="A116" s="6" t="s">
        <v>4</v>
      </c>
      <c r="B116" s="8">
        <v>90000</v>
      </c>
      <c r="C116" s="22"/>
      <c r="D116" s="8"/>
      <c r="E116" s="20"/>
    </row>
    <row r="117" spans="1:5" x14ac:dyDescent="0.25">
      <c r="A117" s="6" t="s">
        <v>5</v>
      </c>
      <c r="B117" s="8">
        <v>90000</v>
      </c>
      <c r="C117" s="22"/>
      <c r="D117" s="8"/>
      <c r="E117" s="20"/>
    </row>
    <row r="118" spans="1:5" x14ac:dyDescent="0.25">
      <c r="A118" s="6" t="s">
        <v>6</v>
      </c>
      <c r="B118" s="8">
        <v>90000</v>
      </c>
      <c r="C118" s="22"/>
      <c r="D118" s="8"/>
      <c r="E118" s="20"/>
    </row>
    <row r="119" spans="1:5" x14ac:dyDescent="0.25">
      <c r="A119" s="6" t="s">
        <v>7</v>
      </c>
      <c r="B119" s="8">
        <v>90000</v>
      </c>
      <c r="C119" s="22"/>
      <c r="D119" s="8"/>
      <c r="E119" s="20"/>
    </row>
    <row r="120" spans="1:5" x14ac:dyDescent="0.25">
      <c r="A120" s="6" t="s">
        <v>8</v>
      </c>
      <c r="B120" s="8">
        <v>90000</v>
      </c>
      <c r="C120" s="22"/>
      <c r="D120" s="8"/>
      <c r="E120" s="20"/>
    </row>
    <row r="121" spans="1:5" x14ac:dyDescent="0.25">
      <c r="A121" s="6" t="s">
        <v>9</v>
      </c>
      <c r="B121" s="8">
        <v>90000</v>
      </c>
      <c r="C121" s="22"/>
      <c r="D121" s="8"/>
      <c r="E121" s="20"/>
    </row>
    <row r="122" spans="1:5" x14ac:dyDescent="0.25">
      <c r="A122" s="6"/>
      <c r="B122" s="6"/>
      <c r="C122" s="22"/>
      <c r="D122" s="6"/>
      <c r="E122" s="20"/>
    </row>
    <row r="123" spans="1:5" x14ac:dyDescent="0.25">
      <c r="A123" s="23" t="s">
        <v>37</v>
      </c>
      <c r="B123" s="6"/>
      <c r="C123" s="22"/>
      <c r="D123" s="6"/>
      <c r="E123" s="20"/>
    </row>
    <row r="124" spans="1:5" x14ac:dyDescent="0.25">
      <c r="A124" s="6" t="s">
        <v>44</v>
      </c>
      <c r="B124" s="8">
        <v>60000</v>
      </c>
      <c r="C124" s="22"/>
      <c r="D124" s="8"/>
      <c r="E124" s="20"/>
    </row>
    <row r="125" spans="1:5" x14ac:dyDescent="0.25">
      <c r="A125" s="6"/>
      <c r="B125" s="6"/>
      <c r="C125" s="6"/>
      <c r="D125" s="6"/>
      <c r="E125" s="20"/>
    </row>
    <row r="126" spans="1:5" x14ac:dyDescent="0.25">
      <c r="A126" s="6" t="s">
        <v>45</v>
      </c>
      <c r="B126" s="8">
        <v>30000</v>
      </c>
      <c r="C126" s="22"/>
      <c r="D126" s="8"/>
      <c r="E126" s="6"/>
    </row>
    <row r="127" spans="1:5" x14ac:dyDescent="0.25">
      <c r="A127" s="6"/>
      <c r="B127" s="6"/>
      <c r="C127" s="22"/>
      <c r="D127" s="6"/>
      <c r="E127" s="6"/>
    </row>
    <row r="128" spans="1:5" x14ac:dyDescent="0.25">
      <c r="A128" s="6" t="s">
        <v>46</v>
      </c>
      <c r="B128" s="8">
        <v>50000</v>
      </c>
      <c r="C128" s="22"/>
      <c r="D128" s="8"/>
      <c r="E128" s="6"/>
    </row>
  </sheetData>
  <mergeCells count="2">
    <mergeCell ref="A1:G1"/>
    <mergeCell ref="A86:E86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7"/>
    </sheetView>
  </sheetViews>
  <sheetFormatPr defaultRowHeight="15" x14ac:dyDescent="0.25"/>
  <cols>
    <col min="1" max="1" width="28" customWidth="1"/>
  </cols>
  <sheetData>
    <row r="1" spans="1:6" x14ac:dyDescent="0.25">
      <c r="A1" t="s">
        <v>55</v>
      </c>
      <c r="B1" t="s">
        <v>47</v>
      </c>
      <c r="C1" t="s">
        <v>41</v>
      </c>
      <c r="D1" t="s">
        <v>48</v>
      </c>
      <c r="E1" t="s">
        <v>34</v>
      </c>
      <c r="F1" t="s">
        <v>35</v>
      </c>
    </row>
    <row r="2" spans="1:6" x14ac:dyDescent="0.25">
      <c r="A2" s="6" t="s">
        <v>4</v>
      </c>
      <c r="B2" s="22">
        <v>40</v>
      </c>
      <c r="C2" s="22">
        <v>120</v>
      </c>
      <c r="D2" s="30">
        <v>200</v>
      </c>
      <c r="E2" s="8">
        <v>200</v>
      </c>
      <c r="F2" s="8">
        <v>270</v>
      </c>
    </row>
    <row r="3" spans="1:6" x14ac:dyDescent="0.25">
      <c r="A3" s="6" t="s">
        <v>5</v>
      </c>
      <c r="B3" s="22">
        <v>30</v>
      </c>
      <c r="C3" s="22">
        <v>70</v>
      </c>
      <c r="D3" s="22">
        <v>100</v>
      </c>
      <c r="E3" s="6">
        <v>100</v>
      </c>
      <c r="F3" s="6">
        <v>130</v>
      </c>
    </row>
    <row r="4" spans="1:6" x14ac:dyDescent="0.25">
      <c r="A4" s="6" t="s">
        <v>6</v>
      </c>
      <c r="B4" s="22">
        <v>60</v>
      </c>
      <c r="C4" s="22">
        <v>150</v>
      </c>
      <c r="D4" s="22">
        <v>180</v>
      </c>
      <c r="E4" s="6">
        <v>180</v>
      </c>
      <c r="F4" s="6">
        <v>210</v>
      </c>
    </row>
    <row r="5" spans="1:6" x14ac:dyDescent="0.25">
      <c r="A5" s="6" t="s">
        <v>7</v>
      </c>
      <c r="B5" s="22">
        <v>30</v>
      </c>
      <c r="C5" s="22">
        <v>70</v>
      </c>
      <c r="D5" s="22">
        <v>100</v>
      </c>
      <c r="E5" s="6">
        <v>100</v>
      </c>
      <c r="F5" s="6">
        <v>130</v>
      </c>
    </row>
    <row r="6" spans="1:6" x14ac:dyDescent="0.25">
      <c r="A6" s="6" t="s">
        <v>8</v>
      </c>
      <c r="B6" s="22">
        <v>30</v>
      </c>
      <c r="C6" s="22">
        <v>70</v>
      </c>
      <c r="D6" s="22">
        <v>100</v>
      </c>
      <c r="E6" s="6">
        <v>100</v>
      </c>
      <c r="F6" s="6">
        <v>130</v>
      </c>
    </row>
    <row r="7" spans="1:6" x14ac:dyDescent="0.25">
      <c r="A7" s="6" t="s">
        <v>9</v>
      </c>
      <c r="B7" s="22">
        <v>30</v>
      </c>
      <c r="C7" s="22">
        <v>90</v>
      </c>
      <c r="D7" s="22">
        <v>180</v>
      </c>
      <c r="E7" s="6">
        <v>180</v>
      </c>
      <c r="F7" s="6">
        <v>150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Idgbenga1</cp:lastModifiedBy>
  <cp:lastPrinted>2019-08-01T09:43:58Z</cp:lastPrinted>
  <dcterms:created xsi:type="dcterms:W3CDTF">2019-07-30T10:52:11Z</dcterms:created>
  <dcterms:modified xsi:type="dcterms:W3CDTF">2020-08-11T08:40:40Z</dcterms:modified>
</cp:coreProperties>
</file>